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335" windowWidth="11295" windowHeight="5550" tabRatio="515" activeTab="0"/>
  </bookViews>
  <sheets>
    <sheet name="2010" sheetId="1" r:id="rId1"/>
    <sheet name="Rendiconto 2010" sheetId="2" r:id="rId2"/>
  </sheets>
  <definedNames>
    <definedName name="_xlnm.Print_Area" localSheetId="0">'2010'!$A$1:$T$29</definedName>
    <definedName name="_xlnm.Print_Area" localSheetId="1">'Rendiconto 2010'!$A$1:$D$36</definedName>
  </definedNames>
  <calcPr fullCalcOnLoad="1"/>
</workbook>
</file>

<file path=xl/sharedStrings.xml><?xml version="1.0" encoding="utf-8"?>
<sst xmlns="http://schemas.openxmlformats.org/spreadsheetml/2006/main" count="80" uniqueCount="65">
  <si>
    <t>Operazioni</t>
  </si>
  <si>
    <t>N°</t>
  </si>
  <si>
    <t>ENTRATE</t>
  </si>
  <si>
    <t>USCITE</t>
  </si>
  <si>
    <t>Entrate</t>
  </si>
  <si>
    <t>Uscite</t>
  </si>
  <si>
    <t>Riporto periodo prec.</t>
  </si>
  <si>
    <t>Totali da riportare</t>
  </si>
  <si>
    <t>Totale entrate</t>
  </si>
  <si>
    <t>Totale uscite</t>
  </si>
  <si>
    <t>Totale Cassa anticipi</t>
  </si>
  <si>
    <t>Totale Cassa procedura</t>
  </si>
  <si>
    <t>Totale liquidità</t>
  </si>
  <si>
    <t>Variazioni del semestre</t>
  </si>
  <si>
    <t>Riporto periodo prec. €</t>
  </si>
  <si>
    <t xml:space="preserve">Data anno </t>
  </si>
  <si>
    <t>LIQUIDITA'</t>
  </si>
  <si>
    <t>Totale Libretto Banca</t>
  </si>
  <si>
    <t>Entrate - Uscite - Pagamenti =</t>
  </si>
  <si>
    <t>Quadra?</t>
  </si>
  <si>
    <t xml:space="preserve">Rimborsi </t>
  </si>
  <si>
    <t>Totale rimborsi</t>
  </si>
  <si>
    <t>Conto corrente</t>
  </si>
  <si>
    <t>Quote sociali</t>
  </si>
  <si>
    <t>Donazioni</t>
  </si>
  <si>
    <t>Quota nazionale</t>
  </si>
  <si>
    <t>Spese organizzazione eventi</t>
  </si>
  <si>
    <t>Spese gestione chapter</t>
  </si>
  <si>
    <t>Ricavato eventi</t>
  </si>
  <si>
    <t>CDL</t>
  </si>
  <si>
    <t>Altri</t>
  </si>
  <si>
    <t>Attivo</t>
  </si>
  <si>
    <t>Totale attivo</t>
  </si>
  <si>
    <t>Passivo</t>
  </si>
  <si>
    <t>Totale Entrate</t>
  </si>
  <si>
    <t>Totale Uscite</t>
  </si>
  <si>
    <t>Saldo cassa al 31/12/09</t>
  </si>
  <si>
    <t>Debito verso CDL per anticipi</t>
  </si>
  <si>
    <t>(Avanzo) Disavanzo di esercizio</t>
  </si>
  <si>
    <t>Ricavato Eventi</t>
  </si>
  <si>
    <t>Sponsorizzazioni</t>
  </si>
  <si>
    <t>Spese gestione Chapter</t>
  </si>
  <si>
    <t>Rimborsi diversi</t>
  </si>
  <si>
    <t>Avanzo (disavanzo) gestione</t>
  </si>
  <si>
    <t xml:space="preserve">Stato patrimoniale </t>
  </si>
  <si>
    <t>Conto economico</t>
  </si>
  <si>
    <t>Riporto liquidità precedente esercizio</t>
  </si>
  <si>
    <t>Pagamento quota annuale NOM Italy</t>
  </si>
  <si>
    <t>Acquisto n° 20 pin socio</t>
  </si>
  <si>
    <t>Biglietti invito autorità</t>
  </si>
  <si>
    <t>Anno 2010</t>
  </si>
  <si>
    <t>Cassa</t>
  </si>
  <si>
    <t>Saldo conto corrente al 25/09/2010</t>
  </si>
  <si>
    <t>Riporto liquidità precedente</t>
  </si>
  <si>
    <t>Variazione</t>
  </si>
  <si>
    <t>Quota associativa 2010 ………………….</t>
  </si>
  <si>
    <t>Versamento avanzo evento ……………….. (cfr separato rendiconto)</t>
  </si>
  <si>
    <t>Anticipo spese ………. Per gagliardetti</t>
  </si>
  <si>
    <t>Cassa anticipi CDL/Soci</t>
  </si>
  <si>
    <t>Cena sociale ………………..</t>
  </si>
  <si>
    <t>Donazione Senatore …………….</t>
  </si>
  <si>
    <t>Raccolta fondi Bednet</t>
  </si>
  <si>
    <t>Versamento fondi Bednet ONU</t>
  </si>
  <si>
    <t>Rimborso spese gagliardetti</t>
  </si>
  <si>
    <t>Rendiconto al 31/12/2010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</si>
</sst>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[$-410]dddd\ d\ mmmm\ yyyy"/>
    <numFmt numFmtId="173" formatCode="#,##0.0"/>
    <numFmt numFmtId="174" formatCode="d/m/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3" fontId="0" fillId="0" borderId="14" xfId="0" applyNumberFormat="1" applyBorder="1" applyAlignment="1">
      <alignment vertical="top" wrapText="1"/>
    </xf>
    <xf numFmtId="1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 vertical="top" wrapText="1"/>
    </xf>
    <xf numFmtId="4" fontId="0" fillId="0" borderId="24" xfId="0" applyNumberFormat="1" applyBorder="1" applyAlignment="1">
      <alignment vertical="top"/>
    </xf>
    <xf numFmtId="4" fontId="0" fillId="0" borderId="25" xfId="0" applyNumberForma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27" xfId="0" applyNumberFormat="1" applyBorder="1" applyAlignment="1">
      <alignment vertical="top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0" fillId="0" borderId="30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27" xfId="0" applyNumberFormat="1" applyBorder="1" applyAlignment="1">
      <alignment/>
    </xf>
    <xf numFmtId="4" fontId="0" fillId="0" borderId="31" xfId="0" applyNumberFormat="1" applyBorder="1" applyAlignment="1">
      <alignment vertical="top" wrapText="1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 vertical="top"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 vertical="top" wrapText="1"/>
    </xf>
    <xf numFmtId="4" fontId="0" fillId="0" borderId="35" xfId="0" applyNumberFormat="1" applyBorder="1" applyAlignment="1">
      <alignment vertical="top"/>
    </xf>
    <xf numFmtId="4" fontId="0" fillId="0" borderId="36" xfId="0" applyNumberFormat="1" applyBorder="1" applyAlignment="1">
      <alignment/>
    </xf>
    <xf numFmtId="4" fontId="0" fillId="0" borderId="33" xfId="0" applyNumberFormat="1" applyBorder="1" applyAlignment="1">
      <alignment vertical="top"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vertical="top" wrapText="1"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 vertical="top"/>
    </xf>
    <xf numFmtId="1" fontId="0" fillId="0" borderId="15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3" fillId="0" borderId="0" xfId="0" applyNumberFormat="1" applyFont="1" applyAlignment="1">
      <alignment/>
    </xf>
    <xf numFmtId="4" fontId="0" fillId="0" borderId="37" xfId="0" applyNumberFormat="1" applyBorder="1" applyAlignment="1">
      <alignment vertical="top"/>
    </xf>
    <xf numFmtId="4" fontId="0" fillId="0" borderId="38" xfId="0" applyNumberFormat="1" applyBorder="1" applyAlignment="1">
      <alignment vertical="top"/>
    </xf>
    <xf numFmtId="4" fontId="0" fillId="0" borderId="39" xfId="0" applyNumberFormat="1" applyBorder="1" applyAlignment="1">
      <alignment vertical="top"/>
    </xf>
    <xf numFmtId="4" fontId="0" fillId="0" borderId="29" xfId="0" applyNumberFormat="1" applyBorder="1" applyAlignment="1">
      <alignment vertical="top"/>
    </xf>
    <xf numFmtId="3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14" fontId="0" fillId="0" borderId="11" xfId="0" applyNumberFormat="1" applyBorder="1" applyAlignment="1">
      <alignment vertical="top"/>
    </xf>
    <xf numFmtId="4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vertical="top" wrapText="1"/>
    </xf>
    <xf numFmtId="4" fontId="0" fillId="0" borderId="26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 vertical="top" wrapText="1"/>
    </xf>
    <xf numFmtId="1" fontId="3" fillId="0" borderId="37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4" fontId="0" fillId="0" borderId="42" xfId="0" applyNumberFormat="1" applyBorder="1" applyAlignment="1">
      <alignment vertical="top" wrapText="1"/>
    </xf>
    <xf numFmtId="0" fontId="0" fillId="0" borderId="40" xfId="0" applyBorder="1" applyAlignment="1">
      <alignment vertical="top" wrapText="1"/>
    </xf>
    <xf numFmtId="4" fontId="0" fillId="0" borderId="35" xfId="0" applyNumberFormat="1" applyBorder="1" applyAlignment="1">
      <alignment vertical="top" wrapText="1"/>
    </xf>
    <xf numFmtId="0" fontId="0" fillId="0" borderId="43" xfId="0" applyBorder="1" applyAlignment="1">
      <alignment vertical="top" wrapText="1"/>
    </xf>
    <xf numFmtId="4" fontId="0" fillId="0" borderId="44" xfId="0" applyNumberForma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45" xfId="0" applyFont="1" applyBorder="1" applyAlignment="1">
      <alignment vertical="top" wrapText="1"/>
    </xf>
    <xf numFmtId="4" fontId="3" fillId="0" borderId="46" xfId="0" applyNumberFormat="1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4" fontId="0" fillId="0" borderId="40" xfId="0" applyNumberFormat="1" applyFont="1" applyFill="1" applyBorder="1" applyAlignment="1">
      <alignment vertical="center" wrapText="1"/>
    </xf>
    <xf numFmtId="4" fontId="0" fillId="0" borderId="35" xfId="0" applyNumberFormat="1" applyFill="1" applyBorder="1" applyAlignment="1">
      <alignment vertical="center" wrapText="1"/>
    </xf>
    <xf numFmtId="4" fontId="3" fillId="0" borderId="40" xfId="0" applyNumberFormat="1" applyFont="1" applyFill="1" applyBorder="1" applyAlignment="1">
      <alignment vertical="center" wrapText="1"/>
    </xf>
    <xf numFmtId="4" fontId="3" fillId="0" borderId="47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 wrapText="1"/>
    </xf>
    <xf numFmtId="0" fontId="4" fillId="0" borderId="40" xfId="0" applyFont="1" applyBorder="1" applyAlignment="1">
      <alignment horizontal="center" vertical="top" wrapText="1"/>
    </xf>
    <xf numFmtId="4" fontId="0" fillId="0" borderId="48" xfId="0" applyNumberFormat="1" applyBorder="1" applyAlignment="1">
      <alignment vertical="top" wrapText="1"/>
    </xf>
    <xf numFmtId="4" fontId="0" fillId="0" borderId="49" xfId="0" applyNumberFormat="1" applyBorder="1" applyAlignment="1">
      <alignment vertical="top" wrapText="1"/>
    </xf>
    <xf numFmtId="4" fontId="0" fillId="0" borderId="50" xfId="0" applyNumberFormat="1" applyBorder="1" applyAlignment="1">
      <alignment vertical="top" wrapText="1"/>
    </xf>
    <xf numFmtId="0" fontId="4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4" fontId="3" fillId="0" borderId="52" xfId="0" applyNumberFormat="1" applyFont="1" applyFill="1" applyBorder="1" applyAlignment="1">
      <alignment vertical="center" wrapText="1"/>
    </xf>
    <xf numFmtId="4" fontId="0" fillId="0" borderId="52" xfId="0" applyNumberFormat="1" applyFont="1" applyBorder="1" applyAlignment="1">
      <alignment vertical="top" wrapText="1"/>
    </xf>
    <xf numFmtId="14" fontId="0" fillId="0" borderId="32" xfId="0" applyNumberFormat="1" applyBorder="1" applyAlignment="1">
      <alignment horizontal="center" vertical="center" wrapText="1"/>
    </xf>
    <xf numFmtId="14" fontId="0" fillId="0" borderId="54" xfId="0" applyNumberFormat="1" applyBorder="1" applyAlignment="1">
      <alignment horizontal="center" vertical="center" wrapText="1"/>
    </xf>
    <xf numFmtId="4" fontId="0" fillId="0" borderId="55" xfId="0" applyNumberFormat="1" applyBorder="1" applyAlignment="1">
      <alignment horizontal="center" vertical="center" wrapText="1"/>
    </xf>
    <xf numFmtId="4" fontId="3" fillId="0" borderId="56" xfId="0" applyNumberFormat="1" applyFont="1" applyBorder="1" applyAlignment="1">
      <alignment vertical="top" wrapText="1"/>
    </xf>
    <xf numFmtId="4" fontId="3" fillId="0" borderId="47" xfId="0" applyNumberFormat="1" applyFont="1" applyBorder="1" applyAlignment="1">
      <alignment vertical="top" wrapText="1"/>
    </xf>
    <xf numFmtId="3" fontId="3" fillId="0" borderId="3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3" fontId="0" fillId="0" borderId="37" xfId="0" applyNumberFormat="1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9" sqref="C29"/>
    </sheetView>
  </sheetViews>
  <sheetFormatPr defaultColWidth="9.140625" defaultRowHeight="12.75" outlineLevelRow="1"/>
  <cols>
    <col min="1" max="1" width="6.7109375" style="56" customWidth="1"/>
    <col min="2" max="2" width="12.7109375" style="0" customWidth="1"/>
    <col min="3" max="3" width="20.00390625" style="10" customWidth="1"/>
    <col min="4" max="4" width="10.140625" style="8" bestFit="1" customWidth="1"/>
    <col min="5" max="5" width="9.140625" style="8" bestFit="1" customWidth="1"/>
    <col min="6" max="6" width="11.8515625" style="8" bestFit="1" customWidth="1"/>
    <col min="7" max="7" width="9.140625" style="8" bestFit="1" customWidth="1"/>
    <col min="8" max="8" width="8.140625" style="8" bestFit="1" customWidth="1"/>
    <col min="9" max="9" width="9.421875" style="8" customWidth="1"/>
    <col min="10" max="11" width="11.7109375" style="8" customWidth="1"/>
    <col min="12" max="12" width="13.421875" style="8" bestFit="1" customWidth="1"/>
    <col min="13" max="13" width="9.140625" style="8" bestFit="1" customWidth="1"/>
    <col min="14" max="14" width="10.57421875" style="8" customWidth="1"/>
    <col min="15" max="15" width="11.8515625" style="8" bestFit="1" customWidth="1"/>
    <col min="16" max="16" width="13.7109375" style="8" bestFit="1" customWidth="1"/>
    <col min="17" max="17" width="13.7109375" style="8" customWidth="1"/>
    <col min="18" max="18" width="11.00390625" style="8" customWidth="1"/>
    <col min="19" max="19" width="10.28125" style="8" customWidth="1"/>
    <col min="20" max="20" width="10.7109375" style="8" customWidth="1"/>
  </cols>
  <sheetData>
    <row r="1" spans="1:20" ht="12.75">
      <c r="A1" s="76" t="s">
        <v>50</v>
      </c>
      <c r="B1" s="3"/>
      <c r="C1" s="48"/>
      <c r="D1" s="114" t="s">
        <v>16</v>
      </c>
      <c r="E1" s="118"/>
      <c r="F1" s="118"/>
      <c r="G1" s="118"/>
      <c r="H1" s="118"/>
      <c r="I1" s="115"/>
      <c r="J1" s="114" t="s">
        <v>2</v>
      </c>
      <c r="K1" s="118"/>
      <c r="L1" s="118"/>
      <c r="M1" s="118"/>
      <c r="N1" s="118"/>
      <c r="O1" s="114" t="s">
        <v>3</v>
      </c>
      <c r="P1" s="118"/>
      <c r="Q1" s="118"/>
      <c r="R1" s="115"/>
      <c r="S1" s="114" t="s">
        <v>20</v>
      </c>
      <c r="T1" s="115"/>
    </row>
    <row r="2" spans="1:20" s="1" customFormat="1" ht="38.25">
      <c r="A2" s="49" t="s">
        <v>1</v>
      </c>
      <c r="B2" s="4" t="s">
        <v>15</v>
      </c>
      <c r="C2" s="4" t="s">
        <v>0</v>
      </c>
      <c r="D2" s="120" t="s">
        <v>58</v>
      </c>
      <c r="E2" s="117"/>
      <c r="F2" s="120" t="s">
        <v>51</v>
      </c>
      <c r="G2" s="117"/>
      <c r="H2" s="116" t="s">
        <v>22</v>
      </c>
      <c r="I2" s="117"/>
      <c r="J2" s="6" t="s">
        <v>23</v>
      </c>
      <c r="K2" s="75" t="s">
        <v>53</v>
      </c>
      <c r="L2" s="75" t="s">
        <v>28</v>
      </c>
      <c r="M2" s="6" t="s">
        <v>24</v>
      </c>
      <c r="N2" s="75" t="s">
        <v>40</v>
      </c>
      <c r="O2" s="6" t="s">
        <v>25</v>
      </c>
      <c r="P2" s="75" t="s">
        <v>27</v>
      </c>
      <c r="Q2" s="75" t="s">
        <v>26</v>
      </c>
      <c r="R2" s="75" t="s">
        <v>24</v>
      </c>
      <c r="S2" s="75" t="s">
        <v>29</v>
      </c>
      <c r="T2" s="77" t="s">
        <v>30</v>
      </c>
    </row>
    <row r="3" spans="1:20" s="1" customFormat="1" ht="13.5" thickBot="1">
      <c r="A3" s="49"/>
      <c r="B3" s="4"/>
      <c r="C3" s="2"/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7"/>
      <c r="K3" s="7"/>
      <c r="L3" s="7"/>
      <c r="M3" s="7"/>
      <c r="N3" s="7"/>
      <c r="O3" s="7"/>
      <c r="P3" s="7"/>
      <c r="Q3" s="7"/>
      <c r="R3" s="7"/>
      <c r="S3" s="7"/>
      <c r="T3" s="5"/>
    </row>
    <row r="4" spans="1:20" s="19" customFormat="1" ht="13.5" hidden="1" thickBot="1">
      <c r="A4" s="50"/>
      <c r="B4" s="17"/>
      <c r="C4" s="9" t="s">
        <v>6</v>
      </c>
      <c r="D4" s="18">
        <v>3835576</v>
      </c>
      <c r="E4" s="18">
        <v>3835576</v>
      </c>
      <c r="F4" s="18">
        <v>6947350</v>
      </c>
      <c r="G4" s="18">
        <v>4268550</v>
      </c>
      <c r="H4" s="18">
        <v>0</v>
      </c>
      <c r="I4" s="18">
        <v>0</v>
      </c>
      <c r="J4" s="18">
        <v>0</v>
      </c>
      <c r="K4" s="18"/>
      <c r="L4" s="18">
        <v>18650</v>
      </c>
      <c r="M4" s="18">
        <v>6928700</v>
      </c>
      <c r="N4" s="18">
        <v>0</v>
      </c>
      <c r="O4" s="18">
        <v>2760076</v>
      </c>
      <c r="P4" s="18">
        <v>1088474</v>
      </c>
      <c r="Q4" s="18"/>
      <c r="R4" s="18">
        <v>420000</v>
      </c>
      <c r="S4" s="18">
        <v>0</v>
      </c>
      <c r="T4" s="18">
        <v>0</v>
      </c>
    </row>
    <row r="5" spans="1:20" s="21" customFormat="1" ht="14.25" thickBot="1" thickTop="1">
      <c r="A5" s="51"/>
      <c r="B5" s="20"/>
      <c r="C5" s="22" t="s">
        <v>14</v>
      </c>
      <c r="D5" s="70"/>
      <c r="E5" s="70"/>
      <c r="F5" s="70"/>
      <c r="G5" s="70"/>
      <c r="H5" s="70"/>
      <c r="I5" s="71"/>
      <c r="J5" s="72"/>
      <c r="K5" s="72"/>
      <c r="L5" s="70"/>
      <c r="M5" s="70"/>
      <c r="N5" s="71"/>
      <c r="O5" s="69"/>
      <c r="P5" s="73"/>
      <c r="Q5" s="73"/>
      <c r="R5" s="74"/>
      <c r="S5" s="43"/>
      <c r="T5" s="27"/>
    </row>
    <row r="6" spans="1:20" s="13" customFormat="1" ht="25.5">
      <c r="A6" s="52">
        <v>0</v>
      </c>
      <c r="B6" s="66">
        <v>40179</v>
      </c>
      <c r="C6" s="68" t="s">
        <v>46</v>
      </c>
      <c r="D6" s="24"/>
      <c r="E6" s="24"/>
      <c r="F6" s="24"/>
      <c r="G6" s="24"/>
      <c r="H6" s="24">
        <v>2000</v>
      </c>
      <c r="I6" s="40"/>
      <c r="J6" s="37"/>
      <c r="K6" s="37">
        <v>2000</v>
      </c>
      <c r="L6" s="24"/>
      <c r="M6" s="24"/>
      <c r="N6" s="40"/>
      <c r="O6" s="37"/>
      <c r="P6" s="24"/>
      <c r="Q6" s="60"/>
      <c r="R6" s="40"/>
      <c r="S6" s="37"/>
      <c r="T6" s="24"/>
    </row>
    <row r="7" spans="1:20" s="13" customFormat="1" ht="25.5">
      <c r="A7" s="52">
        <v>1</v>
      </c>
      <c r="B7" s="66">
        <v>40179</v>
      </c>
      <c r="C7" s="68" t="s">
        <v>55</v>
      </c>
      <c r="D7" s="24"/>
      <c r="E7" s="24"/>
      <c r="F7" s="24"/>
      <c r="G7" s="24"/>
      <c r="H7" s="24">
        <v>180</v>
      </c>
      <c r="I7" s="40"/>
      <c r="J7" s="37">
        <v>180</v>
      </c>
      <c r="K7" s="37"/>
      <c r="L7" s="24"/>
      <c r="M7" s="24"/>
      <c r="N7" s="40"/>
      <c r="O7" s="37"/>
      <c r="P7" s="24"/>
      <c r="Q7" s="60"/>
      <c r="R7" s="40"/>
      <c r="S7" s="37"/>
      <c r="T7" s="24"/>
    </row>
    <row r="8" spans="1:20" s="13" customFormat="1" ht="25.5">
      <c r="A8" s="52">
        <v>10</v>
      </c>
      <c r="B8" s="66">
        <v>40210</v>
      </c>
      <c r="C8" s="68" t="s">
        <v>47</v>
      </c>
      <c r="D8" s="24"/>
      <c r="E8" s="24"/>
      <c r="F8" s="24"/>
      <c r="G8" s="24"/>
      <c r="H8" s="24"/>
      <c r="I8" s="40">
        <v>1250</v>
      </c>
      <c r="J8" s="37"/>
      <c r="K8" s="37"/>
      <c r="L8" s="24"/>
      <c r="M8" s="24"/>
      <c r="N8" s="40"/>
      <c r="O8" s="37">
        <v>1250</v>
      </c>
      <c r="P8" s="24"/>
      <c r="Q8" s="60"/>
      <c r="R8" s="40"/>
      <c r="S8" s="37"/>
      <c r="T8" s="24"/>
    </row>
    <row r="9" spans="1:20" s="13" customFormat="1" ht="25.5">
      <c r="A9" s="52">
        <v>11</v>
      </c>
      <c r="B9" s="66">
        <v>40210</v>
      </c>
      <c r="C9" s="68" t="s">
        <v>48</v>
      </c>
      <c r="D9" s="24"/>
      <c r="E9" s="24"/>
      <c r="F9" s="24"/>
      <c r="G9" s="24"/>
      <c r="H9" s="24"/>
      <c r="I9" s="40">
        <v>60</v>
      </c>
      <c r="J9" s="37"/>
      <c r="K9" s="37"/>
      <c r="L9" s="24"/>
      <c r="M9" s="24"/>
      <c r="N9" s="40"/>
      <c r="O9" s="37"/>
      <c r="P9" s="24">
        <v>60</v>
      </c>
      <c r="Q9" s="60"/>
      <c r="R9" s="40"/>
      <c r="S9" s="37"/>
      <c r="T9" s="24"/>
    </row>
    <row r="10" spans="1:20" s="13" customFormat="1" ht="12.75">
      <c r="A10" s="52">
        <v>12</v>
      </c>
      <c r="B10" s="66">
        <v>40227</v>
      </c>
      <c r="C10" s="68" t="s">
        <v>49</v>
      </c>
      <c r="D10" s="24"/>
      <c r="E10" s="24"/>
      <c r="F10" s="24"/>
      <c r="G10" s="24"/>
      <c r="H10" s="24"/>
      <c r="I10" s="40">
        <v>45</v>
      </c>
      <c r="J10" s="37"/>
      <c r="K10" s="37"/>
      <c r="L10" s="24"/>
      <c r="M10" s="24"/>
      <c r="N10" s="40"/>
      <c r="O10" s="37"/>
      <c r="P10" s="24"/>
      <c r="Q10" s="60">
        <v>45</v>
      </c>
      <c r="R10" s="40"/>
      <c r="S10" s="37"/>
      <c r="T10" s="24"/>
    </row>
    <row r="11" spans="1:20" s="13" customFormat="1" ht="51">
      <c r="A11" s="52">
        <v>16</v>
      </c>
      <c r="B11" s="66">
        <v>40260</v>
      </c>
      <c r="C11" s="68" t="s">
        <v>56</v>
      </c>
      <c r="D11" s="24"/>
      <c r="E11" s="24"/>
      <c r="F11" s="24"/>
      <c r="G11" s="24"/>
      <c r="H11" s="24">
        <v>100</v>
      </c>
      <c r="I11" s="40"/>
      <c r="J11" s="37"/>
      <c r="K11" s="37"/>
      <c r="L11" s="24">
        <v>100</v>
      </c>
      <c r="M11" s="24"/>
      <c r="N11" s="40"/>
      <c r="O11" s="37"/>
      <c r="P11" s="24"/>
      <c r="Q11" s="60"/>
      <c r="R11" s="40"/>
      <c r="S11" s="37"/>
      <c r="T11" s="24"/>
    </row>
    <row r="12" spans="1:20" s="13" customFormat="1" ht="38.25">
      <c r="A12" s="52">
        <v>19</v>
      </c>
      <c r="B12" s="66">
        <v>40424</v>
      </c>
      <c r="C12" s="68" t="s">
        <v>57</v>
      </c>
      <c r="D12" s="24"/>
      <c r="E12" s="24">
        <v>200</v>
      </c>
      <c r="F12" s="24"/>
      <c r="G12" s="24"/>
      <c r="H12" s="24"/>
      <c r="I12" s="40"/>
      <c r="J12" s="37"/>
      <c r="K12" s="37"/>
      <c r="L12" s="24"/>
      <c r="M12" s="24"/>
      <c r="N12" s="40"/>
      <c r="O12" s="37"/>
      <c r="P12" s="24">
        <v>200</v>
      </c>
      <c r="Q12" s="60"/>
      <c r="R12" s="40"/>
      <c r="S12" s="37"/>
      <c r="T12" s="24"/>
    </row>
    <row r="13" spans="1:20" s="13" customFormat="1" ht="25.5">
      <c r="A13" s="52">
        <v>21</v>
      </c>
      <c r="B13" s="66">
        <v>40446</v>
      </c>
      <c r="C13" s="68" t="s">
        <v>59</v>
      </c>
      <c r="D13" s="24"/>
      <c r="E13" s="24"/>
      <c r="F13" s="24"/>
      <c r="G13" s="24"/>
      <c r="H13" s="24"/>
      <c r="I13" s="40">
        <v>200</v>
      </c>
      <c r="J13" s="37"/>
      <c r="K13" s="37"/>
      <c r="L13" s="24"/>
      <c r="M13" s="24"/>
      <c r="N13" s="40"/>
      <c r="O13" s="37"/>
      <c r="P13" s="24"/>
      <c r="Q13" s="60">
        <v>200</v>
      </c>
      <c r="R13" s="40"/>
      <c r="S13" s="37"/>
      <c r="T13" s="24"/>
    </row>
    <row r="14" spans="1:20" s="13" customFormat="1" ht="25.5">
      <c r="A14" s="52">
        <v>22</v>
      </c>
      <c r="B14" s="66">
        <v>40469</v>
      </c>
      <c r="C14" s="68" t="s">
        <v>60</v>
      </c>
      <c r="D14" s="24"/>
      <c r="E14" s="24"/>
      <c r="F14" s="24"/>
      <c r="G14" s="24"/>
      <c r="H14" s="24">
        <v>100</v>
      </c>
      <c r="I14" s="40"/>
      <c r="J14" s="37"/>
      <c r="K14" s="37"/>
      <c r="L14" s="24"/>
      <c r="M14" s="24">
        <v>100</v>
      </c>
      <c r="N14" s="40"/>
      <c r="O14" s="37"/>
      <c r="P14" s="24"/>
      <c r="Q14" s="60"/>
      <c r="R14" s="40"/>
      <c r="S14" s="37"/>
      <c r="T14" s="24"/>
    </row>
    <row r="15" spans="1:20" s="13" customFormat="1" ht="12.75">
      <c r="A15" s="52"/>
      <c r="B15" s="66">
        <v>40542</v>
      </c>
      <c r="C15" s="68" t="s">
        <v>61</v>
      </c>
      <c r="D15" s="24"/>
      <c r="E15" s="24"/>
      <c r="F15" s="24">
        <v>400</v>
      </c>
      <c r="G15" s="24"/>
      <c r="H15" s="24"/>
      <c r="I15" s="40"/>
      <c r="J15" s="37"/>
      <c r="K15" s="37"/>
      <c r="L15" s="24">
        <v>400</v>
      </c>
      <c r="M15" s="24"/>
      <c r="N15" s="40"/>
      <c r="O15" s="37"/>
      <c r="P15" s="24"/>
      <c r="Q15" s="60"/>
      <c r="R15" s="40"/>
      <c r="S15" s="37"/>
      <c r="T15" s="24"/>
    </row>
    <row r="16" spans="1:20" s="13" customFormat="1" ht="25.5">
      <c r="A16" s="52"/>
      <c r="B16" s="66">
        <v>40543</v>
      </c>
      <c r="C16" s="68" t="s">
        <v>62</v>
      </c>
      <c r="D16" s="23"/>
      <c r="E16" s="23"/>
      <c r="F16" s="23"/>
      <c r="G16" s="23">
        <v>400</v>
      </c>
      <c r="H16" s="23"/>
      <c r="I16" s="61"/>
      <c r="J16" s="36"/>
      <c r="K16" s="36"/>
      <c r="L16" s="23"/>
      <c r="M16" s="23"/>
      <c r="N16" s="61"/>
      <c r="O16" s="36"/>
      <c r="P16" s="23"/>
      <c r="Q16" s="62"/>
      <c r="R16" s="61">
        <v>400</v>
      </c>
      <c r="S16" s="36"/>
      <c r="T16" s="23"/>
    </row>
    <row r="17" spans="1:20" s="13" customFormat="1" ht="25.5">
      <c r="A17" s="52"/>
      <c r="B17" s="66">
        <v>40543</v>
      </c>
      <c r="C17" s="68" t="s">
        <v>63</v>
      </c>
      <c r="D17" s="23">
        <v>200</v>
      </c>
      <c r="E17" s="23"/>
      <c r="F17" s="23"/>
      <c r="G17" s="23"/>
      <c r="H17" s="23"/>
      <c r="I17" s="61">
        <v>200</v>
      </c>
      <c r="J17" s="36"/>
      <c r="K17" s="36"/>
      <c r="L17" s="23"/>
      <c r="M17" s="23"/>
      <c r="N17" s="61"/>
      <c r="O17" s="36"/>
      <c r="P17" s="23"/>
      <c r="Q17" s="62"/>
      <c r="R17" s="61"/>
      <c r="S17" s="36"/>
      <c r="T17" s="23"/>
    </row>
    <row r="18" spans="1:20" s="13" customFormat="1" ht="12.75">
      <c r="A18" s="52"/>
      <c r="B18" s="66"/>
      <c r="C18" s="68"/>
      <c r="D18" s="23"/>
      <c r="E18" s="23"/>
      <c r="F18" s="23"/>
      <c r="G18" s="23"/>
      <c r="H18" s="23"/>
      <c r="I18" s="61"/>
      <c r="J18" s="36"/>
      <c r="K18" s="36"/>
      <c r="L18" s="23"/>
      <c r="M18" s="23"/>
      <c r="N18" s="61"/>
      <c r="O18" s="36"/>
      <c r="P18" s="23"/>
      <c r="Q18" s="62"/>
      <c r="R18" s="61"/>
      <c r="S18" s="36"/>
      <c r="T18" s="23"/>
    </row>
    <row r="19" spans="1:20" s="13" customFormat="1" ht="12.75">
      <c r="A19" s="52"/>
      <c r="B19" s="66"/>
      <c r="C19" s="68"/>
      <c r="D19" s="23"/>
      <c r="E19" s="23"/>
      <c r="F19" s="23"/>
      <c r="G19" s="23"/>
      <c r="H19" s="23"/>
      <c r="I19" s="61"/>
      <c r="J19" s="36"/>
      <c r="K19" s="36"/>
      <c r="L19" s="23"/>
      <c r="M19" s="23"/>
      <c r="N19" s="61"/>
      <c r="O19" s="36"/>
      <c r="P19" s="23"/>
      <c r="Q19" s="62"/>
      <c r="R19" s="61"/>
      <c r="S19" s="36"/>
      <c r="T19" s="23"/>
    </row>
    <row r="20" spans="1:20" s="13" customFormat="1" ht="12.75">
      <c r="A20" s="52"/>
      <c r="B20" s="66"/>
      <c r="C20" s="68"/>
      <c r="D20" s="23"/>
      <c r="E20" s="23"/>
      <c r="F20" s="23"/>
      <c r="G20" s="23"/>
      <c r="H20" s="23"/>
      <c r="I20" s="61"/>
      <c r="J20" s="36"/>
      <c r="K20" s="36"/>
      <c r="L20" s="23"/>
      <c r="M20" s="23"/>
      <c r="N20" s="61"/>
      <c r="O20" s="36"/>
      <c r="P20" s="23"/>
      <c r="Q20" s="62"/>
      <c r="R20" s="61"/>
      <c r="S20" s="36"/>
      <c r="T20" s="23"/>
    </row>
    <row r="21" spans="1:20" s="13" customFormat="1" ht="13.5" thickBot="1">
      <c r="A21" s="52"/>
      <c r="B21" s="66"/>
      <c r="C21" s="68"/>
      <c r="D21" s="23"/>
      <c r="E21" s="23"/>
      <c r="F21" s="23"/>
      <c r="G21" s="23"/>
      <c r="H21" s="23"/>
      <c r="I21" s="61"/>
      <c r="J21" s="36"/>
      <c r="K21" s="36"/>
      <c r="L21" s="23"/>
      <c r="M21" s="23"/>
      <c r="N21" s="61"/>
      <c r="O21" s="36"/>
      <c r="P21" s="23"/>
      <c r="Q21" s="62"/>
      <c r="R21" s="61"/>
      <c r="S21" s="36"/>
      <c r="T21" s="23"/>
    </row>
    <row r="22" spans="1:20" s="13" customFormat="1" ht="12.75" hidden="1" outlineLevel="1">
      <c r="A22" s="52"/>
      <c r="B22" s="66"/>
      <c r="C22" s="68"/>
      <c r="D22" s="23"/>
      <c r="E22" s="23"/>
      <c r="F22" s="23"/>
      <c r="G22" s="23"/>
      <c r="H22" s="23"/>
      <c r="I22" s="61"/>
      <c r="J22" s="36"/>
      <c r="K22" s="36"/>
      <c r="L22" s="23"/>
      <c r="M22" s="23"/>
      <c r="N22" s="61"/>
      <c r="O22" s="36"/>
      <c r="P22" s="23"/>
      <c r="Q22" s="62"/>
      <c r="R22" s="61"/>
      <c r="S22" s="36"/>
      <c r="T22" s="23"/>
    </row>
    <row r="23" spans="1:20" s="13" customFormat="1" ht="12.75" hidden="1" outlineLevel="1">
      <c r="A23" s="52"/>
      <c r="B23" s="66"/>
      <c r="C23" s="68"/>
      <c r="D23" s="23"/>
      <c r="E23" s="23"/>
      <c r="F23" s="23"/>
      <c r="G23" s="23"/>
      <c r="H23" s="23"/>
      <c r="I23" s="61"/>
      <c r="J23" s="36"/>
      <c r="K23" s="36"/>
      <c r="L23" s="23"/>
      <c r="M23" s="23"/>
      <c r="N23" s="61"/>
      <c r="O23" s="36"/>
      <c r="P23" s="23"/>
      <c r="Q23" s="62"/>
      <c r="R23" s="61"/>
      <c r="S23" s="36"/>
      <c r="T23" s="23"/>
    </row>
    <row r="24" spans="1:20" s="13" customFormat="1" ht="12.75" hidden="1" outlineLevel="1">
      <c r="A24" s="52"/>
      <c r="B24" s="66"/>
      <c r="C24" s="68"/>
      <c r="D24" s="23"/>
      <c r="E24" s="23"/>
      <c r="F24" s="23"/>
      <c r="G24" s="23"/>
      <c r="H24" s="23"/>
      <c r="I24" s="61"/>
      <c r="J24" s="36"/>
      <c r="K24" s="36"/>
      <c r="L24" s="23"/>
      <c r="M24" s="23"/>
      <c r="N24" s="61"/>
      <c r="O24" s="36"/>
      <c r="P24" s="23"/>
      <c r="Q24" s="62"/>
      <c r="R24" s="61"/>
      <c r="S24" s="36"/>
      <c r="T24" s="23"/>
    </row>
    <row r="25" spans="1:20" s="13" customFormat="1" ht="13.5" hidden="1" outlineLevel="1" thickBot="1">
      <c r="A25" s="52"/>
      <c r="B25" s="66"/>
      <c r="C25" s="68"/>
      <c r="D25" s="23"/>
      <c r="E25" s="23"/>
      <c r="F25" s="23"/>
      <c r="G25" s="23"/>
      <c r="H25" s="23"/>
      <c r="I25" s="61"/>
      <c r="J25" s="36"/>
      <c r="K25" s="36"/>
      <c r="L25" s="23"/>
      <c r="M25" s="23"/>
      <c r="N25" s="61"/>
      <c r="O25" s="36"/>
      <c r="P25" s="23"/>
      <c r="Q25" s="62"/>
      <c r="R25" s="61"/>
      <c r="S25" s="36"/>
      <c r="T25" s="23"/>
    </row>
    <row r="26" spans="1:20" ht="13.5" collapsed="1" thickBot="1">
      <c r="A26" s="53"/>
      <c r="B26" s="15"/>
      <c r="C26" s="16" t="s">
        <v>13</v>
      </c>
      <c r="D26" s="25">
        <f>SUM(D7:D25)</f>
        <v>200</v>
      </c>
      <c r="E26" s="25">
        <f aca="true" t="shared" si="0" ref="E26:T26">SUM(E7:E25)</f>
        <v>200</v>
      </c>
      <c r="F26" s="25">
        <f t="shared" si="0"/>
        <v>400</v>
      </c>
      <c r="G26" s="25">
        <f t="shared" si="0"/>
        <v>400</v>
      </c>
      <c r="H26" s="25">
        <f t="shared" si="0"/>
        <v>380</v>
      </c>
      <c r="I26" s="25">
        <f t="shared" si="0"/>
        <v>1755</v>
      </c>
      <c r="J26" s="25">
        <f t="shared" si="0"/>
        <v>180</v>
      </c>
      <c r="K26" s="25">
        <f>SUM(K7:K25)</f>
        <v>0</v>
      </c>
      <c r="L26" s="25">
        <f t="shared" si="0"/>
        <v>500</v>
      </c>
      <c r="M26" s="25">
        <f t="shared" si="0"/>
        <v>100</v>
      </c>
      <c r="N26" s="25">
        <f t="shared" si="0"/>
        <v>0</v>
      </c>
      <c r="O26" s="25">
        <f t="shared" si="0"/>
        <v>1250</v>
      </c>
      <c r="P26" s="25">
        <f t="shared" si="0"/>
        <v>260</v>
      </c>
      <c r="Q26" s="25">
        <f t="shared" si="0"/>
        <v>245</v>
      </c>
      <c r="R26" s="25">
        <f t="shared" si="0"/>
        <v>400</v>
      </c>
      <c r="S26" s="25">
        <f t="shared" si="0"/>
        <v>0</v>
      </c>
      <c r="T26" s="25">
        <f t="shared" si="0"/>
        <v>0</v>
      </c>
    </row>
    <row r="27" spans="1:20" ht="14.25" thickBot="1" thickTop="1">
      <c r="A27" s="54"/>
      <c r="B27" s="11"/>
      <c r="C27" s="12" t="s">
        <v>7</v>
      </c>
      <c r="D27" s="26">
        <f aca="true" t="shared" si="1" ref="D27:T27">SUM(D5:D25)</f>
        <v>200</v>
      </c>
      <c r="E27" s="26">
        <f>SUM(E5:E25)</f>
        <v>200</v>
      </c>
      <c r="F27" s="26">
        <f t="shared" si="1"/>
        <v>400</v>
      </c>
      <c r="G27" s="26">
        <f t="shared" si="1"/>
        <v>400</v>
      </c>
      <c r="H27" s="26">
        <f t="shared" si="1"/>
        <v>2380</v>
      </c>
      <c r="I27" s="41">
        <f t="shared" si="1"/>
        <v>1755</v>
      </c>
      <c r="J27" s="38">
        <f t="shared" si="1"/>
        <v>180</v>
      </c>
      <c r="K27" s="38">
        <f>SUM(K5:K25)</f>
        <v>2000</v>
      </c>
      <c r="L27" s="26">
        <f t="shared" si="1"/>
        <v>500</v>
      </c>
      <c r="M27" s="26">
        <f t="shared" si="1"/>
        <v>100</v>
      </c>
      <c r="N27" s="41">
        <f t="shared" si="1"/>
        <v>0</v>
      </c>
      <c r="O27" s="43">
        <f t="shared" si="1"/>
        <v>1250</v>
      </c>
      <c r="P27" s="27">
        <f t="shared" si="1"/>
        <v>260</v>
      </c>
      <c r="Q27" s="27">
        <f t="shared" si="1"/>
        <v>245</v>
      </c>
      <c r="R27" s="46">
        <f t="shared" si="1"/>
        <v>400</v>
      </c>
      <c r="S27" s="43">
        <f t="shared" si="1"/>
        <v>0</v>
      </c>
      <c r="T27" s="27">
        <f t="shared" si="1"/>
        <v>0</v>
      </c>
    </row>
    <row r="28" spans="1:20" s="13" customFormat="1" ht="39.75" thickBot="1" thickTop="1">
      <c r="A28" s="55"/>
      <c r="D28" s="28" t="s">
        <v>10</v>
      </c>
      <c r="E28" s="29">
        <f>ROUND(D27-E27,2)</f>
        <v>0</v>
      </c>
      <c r="F28" s="30" t="s">
        <v>11</v>
      </c>
      <c r="G28" s="31">
        <f>F27-G27</f>
        <v>0</v>
      </c>
      <c r="H28" s="30" t="s">
        <v>17</v>
      </c>
      <c r="I28" s="42">
        <f>ROUND(H27-I27,2)</f>
        <v>625</v>
      </c>
      <c r="J28" s="39" t="s">
        <v>8</v>
      </c>
      <c r="K28" s="39"/>
      <c r="L28" s="31">
        <f>ROUND(J27+L27+M27+N27+K27,2)</f>
        <v>2780</v>
      </c>
      <c r="M28" s="32"/>
      <c r="N28" s="45"/>
      <c r="O28" s="44" t="s">
        <v>9</v>
      </c>
      <c r="P28" s="33">
        <f>ROUND(O27+P27+R27+Q27,2)</f>
        <v>2155</v>
      </c>
      <c r="Q28" s="63"/>
      <c r="R28" s="47"/>
      <c r="S28" s="44" t="s">
        <v>21</v>
      </c>
      <c r="T28" s="33">
        <f>S27+T27</f>
        <v>0</v>
      </c>
    </row>
    <row r="29" spans="3:14" ht="27" thickBot="1" thickTop="1">
      <c r="C29" s="67"/>
      <c r="D29" s="14" t="s">
        <v>12</v>
      </c>
      <c r="E29" s="34">
        <f>ROUND(E28+G28+I28,2)</f>
        <v>625</v>
      </c>
      <c r="J29" s="119" t="s">
        <v>18</v>
      </c>
      <c r="K29" s="119"/>
      <c r="L29" s="119"/>
      <c r="M29" s="35">
        <f>ROUND(L28-P28-T28,2)</f>
        <v>625</v>
      </c>
      <c r="N29" s="21"/>
    </row>
    <row r="30" spans="8:9" ht="13.5" thickTop="1">
      <c r="H30" s="64" t="s">
        <v>19</v>
      </c>
      <c r="I30" s="65" t="str">
        <f>IF(E29-M29=0,"Sì",E29-M29)</f>
        <v>Sì</v>
      </c>
    </row>
    <row r="31" spans="1:12" ht="12.75">
      <c r="A31" s="59"/>
      <c r="D31" s="10"/>
      <c r="E31" s="21"/>
      <c r="J31" s="57"/>
      <c r="K31" s="57"/>
      <c r="L31" s="58"/>
    </row>
  </sheetData>
  <sheetProtection/>
  <mergeCells count="8">
    <mergeCell ref="J29:L29"/>
    <mergeCell ref="D1:I1"/>
    <mergeCell ref="J1:N1"/>
    <mergeCell ref="O1:R1"/>
    <mergeCell ref="S1:T1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38.421875" style="78" bestFit="1" customWidth="1"/>
    <col min="2" max="3" width="11.8515625" style="79" bestFit="1" customWidth="1"/>
    <col min="4" max="4" width="9.8515625" style="79" bestFit="1" customWidth="1"/>
    <col min="5" max="5" width="11.00390625" style="78" bestFit="1" customWidth="1"/>
    <col min="6" max="16384" width="9.140625" style="78" customWidth="1"/>
  </cols>
  <sheetData>
    <row r="1" ht="20.25">
      <c r="A1" s="87" t="s">
        <v>64</v>
      </c>
    </row>
    <row r="2" ht="13.5" thickBot="1"/>
    <row r="3" spans="1:4" ht="36" customHeight="1" thickBot="1">
      <c r="A3" s="121" t="s">
        <v>44</v>
      </c>
      <c r="B3" s="125"/>
      <c r="C3" s="122"/>
      <c r="D3" s="101"/>
    </row>
    <row r="4" spans="1:4" ht="18.75" thickBot="1">
      <c r="A4" s="90"/>
      <c r="B4" s="109">
        <v>40178</v>
      </c>
      <c r="C4" s="110">
        <v>40543</v>
      </c>
      <c r="D4" s="111" t="s">
        <v>54</v>
      </c>
    </row>
    <row r="5" spans="1:4" ht="15.75">
      <c r="A5" s="91" t="s">
        <v>31</v>
      </c>
      <c r="B5" s="84"/>
      <c r="C5" s="84"/>
      <c r="D5" s="102"/>
    </row>
    <row r="6" spans="1:4" ht="12.75">
      <c r="A6" s="80" t="s">
        <v>52</v>
      </c>
      <c r="B6" s="84">
        <v>0</v>
      </c>
      <c r="C6" s="84">
        <f>'2010'!I28</f>
        <v>625</v>
      </c>
      <c r="D6" s="108">
        <f>C6-B6</f>
        <v>625</v>
      </c>
    </row>
    <row r="7" spans="1:4" ht="12.75">
      <c r="A7" s="80" t="s">
        <v>36</v>
      </c>
      <c r="B7" s="84">
        <v>0</v>
      </c>
      <c r="C7" s="84">
        <f>'2010'!G28</f>
        <v>0</v>
      </c>
      <c r="D7" s="108">
        <f aca="true" t="shared" si="0" ref="D7:D14">C7-B7</f>
        <v>0</v>
      </c>
    </row>
    <row r="8" spans="1:4" ht="13.5" thickBot="1">
      <c r="A8" s="80" t="s">
        <v>32</v>
      </c>
      <c r="B8" s="113">
        <f>SUM(B6:B7)</f>
        <v>0</v>
      </c>
      <c r="C8" s="113">
        <f>SUM(C6:C7)</f>
        <v>625</v>
      </c>
      <c r="D8" s="112">
        <f t="shared" si="0"/>
        <v>625</v>
      </c>
    </row>
    <row r="9" spans="1:4" ht="13.5" thickTop="1">
      <c r="A9" s="83"/>
      <c r="B9" s="84"/>
      <c r="C9" s="84"/>
      <c r="D9" s="108"/>
    </row>
    <row r="10" spans="1:4" ht="12.75">
      <c r="A10" s="83"/>
      <c r="B10" s="84"/>
      <c r="C10" s="84"/>
      <c r="D10" s="108"/>
    </row>
    <row r="11" spans="1:4" ht="15.75">
      <c r="A11" s="91" t="s">
        <v>33</v>
      </c>
      <c r="B11" s="84"/>
      <c r="C11" s="84"/>
      <c r="D11" s="108"/>
    </row>
    <row r="12" spans="1:5" ht="12.75">
      <c r="A12" s="80" t="s">
        <v>37</v>
      </c>
      <c r="B12" s="84">
        <v>0</v>
      </c>
      <c r="C12" s="84">
        <f>'2010'!E28</f>
        <v>0</v>
      </c>
      <c r="D12" s="108">
        <f t="shared" si="0"/>
        <v>0</v>
      </c>
      <c r="E12" s="79"/>
    </row>
    <row r="13" spans="1:4" ht="12.75">
      <c r="A13" s="80" t="s">
        <v>38</v>
      </c>
      <c r="B13" s="84">
        <v>0</v>
      </c>
      <c r="C13" s="84">
        <f>C35</f>
        <v>625</v>
      </c>
      <c r="D13" s="108">
        <f t="shared" si="0"/>
        <v>625</v>
      </c>
    </row>
    <row r="14" spans="1:5" ht="13.5" thickBot="1">
      <c r="A14" s="83"/>
      <c r="B14" s="113">
        <f>SUM(B12:B13)</f>
        <v>0</v>
      </c>
      <c r="C14" s="113">
        <f>SUM(C12:C13)</f>
        <v>625</v>
      </c>
      <c r="D14" s="112">
        <f t="shared" si="0"/>
        <v>625</v>
      </c>
      <c r="E14" s="1" t="str">
        <f>IF(C14=C8,"ok",C14-C8)</f>
        <v>ok</v>
      </c>
    </row>
    <row r="15" spans="1:4" ht="14.25" thickBot="1" thickTop="1">
      <c r="A15" s="85"/>
      <c r="B15" s="86"/>
      <c r="C15" s="86"/>
      <c r="D15" s="104"/>
    </row>
    <row r="16" spans="1:4" ht="12.75">
      <c r="A16" s="81"/>
      <c r="B16" s="98"/>
      <c r="C16" s="82"/>
      <c r="D16" s="105"/>
    </row>
    <row r="17" spans="1:4" ht="36" customHeight="1" thickBot="1">
      <c r="A17" s="123" t="s">
        <v>45</v>
      </c>
      <c r="B17" s="126"/>
      <c r="C17" s="124"/>
      <c r="D17" s="106"/>
    </row>
    <row r="18" spans="1:4" ht="36" customHeight="1" thickBot="1">
      <c r="A18" s="97"/>
      <c r="B18" s="109">
        <v>40178</v>
      </c>
      <c r="C18" s="110">
        <v>40543</v>
      </c>
      <c r="D18" s="111" t="s">
        <v>54</v>
      </c>
    </row>
    <row r="19" spans="1:4" ht="15.75">
      <c r="A19" s="91" t="s">
        <v>4</v>
      </c>
      <c r="B19" s="84"/>
      <c r="C19" s="84"/>
      <c r="D19" s="102"/>
    </row>
    <row r="20" spans="1:4" ht="12.75">
      <c r="A20" s="92" t="s">
        <v>23</v>
      </c>
      <c r="B20" s="93">
        <v>0</v>
      </c>
      <c r="C20" s="93">
        <f>'2010'!J27</f>
        <v>180</v>
      </c>
      <c r="D20" s="108">
        <f aca="true" t="shared" si="1" ref="D20:D25">C20-B20</f>
        <v>180</v>
      </c>
    </row>
    <row r="21" spans="1:4" ht="12.75">
      <c r="A21" s="92" t="s">
        <v>53</v>
      </c>
      <c r="B21" s="93">
        <v>0</v>
      </c>
      <c r="C21" s="93">
        <f>'2010'!K27</f>
        <v>2000</v>
      </c>
      <c r="D21" s="108">
        <f t="shared" si="1"/>
        <v>2000</v>
      </c>
    </row>
    <row r="22" spans="1:4" ht="12.75">
      <c r="A22" s="92" t="s">
        <v>39</v>
      </c>
      <c r="B22" s="93">
        <v>0</v>
      </c>
      <c r="C22" s="93">
        <f>'2010'!L27</f>
        <v>500</v>
      </c>
      <c r="D22" s="108">
        <f t="shared" si="1"/>
        <v>500</v>
      </c>
    </row>
    <row r="23" spans="1:4" ht="12.75">
      <c r="A23" s="92" t="s">
        <v>24</v>
      </c>
      <c r="B23" s="93">
        <v>0</v>
      </c>
      <c r="C23" s="93">
        <f>'2010'!M27</f>
        <v>100</v>
      </c>
      <c r="D23" s="108">
        <f t="shared" si="1"/>
        <v>100</v>
      </c>
    </row>
    <row r="24" spans="1:4" ht="12.75">
      <c r="A24" s="92" t="s">
        <v>40</v>
      </c>
      <c r="B24" s="100">
        <v>0</v>
      </c>
      <c r="C24" s="93">
        <f>'2010'!N27</f>
        <v>0</v>
      </c>
      <c r="D24" s="108">
        <f t="shared" si="1"/>
        <v>0</v>
      </c>
    </row>
    <row r="25" spans="1:4" ht="13.5" thickBot="1">
      <c r="A25" s="94" t="s">
        <v>34</v>
      </c>
      <c r="B25" s="95">
        <f>SUM(B20:B23)</f>
        <v>0</v>
      </c>
      <c r="C25" s="95">
        <f>SUM(C20:C24)</f>
        <v>2780</v>
      </c>
      <c r="D25" s="112">
        <f t="shared" si="1"/>
        <v>2780</v>
      </c>
    </row>
    <row r="26" spans="1:4" ht="13.5" thickTop="1">
      <c r="A26" s="83"/>
      <c r="B26" s="84"/>
      <c r="C26" s="84"/>
      <c r="D26" s="103"/>
    </row>
    <row r="27" spans="1:4" ht="15.75">
      <c r="A27" s="91" t="s">
        <v>5</v>
      </c>
      <c r="B27" s="93"/>
      <c r="C27" s="84"/>
      <c r="D27" s="102"/>
    </row>
    <row r="28" spans="1:4" ht="12.75">
      <c r="A28" s="92" t="s">
        <v>25</v>
      </c>
      <c r="B28" s="93">
        <v>0</v>
      </c>
      <c r="C28" s="93">
        <f>'2010'!O27</f>
        <v>1250</v>
      </c>
      <c r="D28" s="108">
        <f aca="true" t="shared" si="2" ref="D28:D33">C28-B28</f>
        <v>1250</v>
      </c>
    </row>
    <row r="29" spans="1:4" ht="12.75">
      <c r="A29" s="92" t="s">
        <v>41</v>
      </c>
      <c r="B29" s="93">
        <v>0</v>
      </c>
      <c r="C29" s="93">
        <f>'2010'!P27</f>
        <v>260</v>
      </c>
      <c r="D29" s="108">
        <f t="shared" si="2"/>
        <v>260</v>
      </c>
    </row>
    <row r="30" spans="1:4" ht="12.75">
      <c r="A30" s="92" t="s">
        <v>26</v>
      </c>
      <c r="B30" s="93">
        <v>0</v>
      </c>
      <c r="C30" s="93">
        <f>'2010'!Q27</f>
        <v>245</v>
      </c>
      <c r="D30" s="108">
        <f t="shared" si="2"/>
        <v>245</v>
      </c>
    </row>
    <row r="31" spans="1:4" ht="12.75">
      <c r="A31" s="92" t="s">
        <v>24</v>
      </c>
      <c r="B31" s="93">
        <v>0</v>
      </c>
      <c r="C31" s="93">
        <f>'2010'!R27</f>
        <v>400</v>
      </c>
      <c r="D31" s="108">
        <f t="shared" si="2"/>
        <v>400</v>
      </c>
    </row>
    <row r="32" spans="1:4" ht="12.75">
      <c r="A32" s="92" t="s">
        <v>42</v>
      </c>
      <c r="B32" s="96">
        <v>0</v>
      </c>
      <c r="C32" s="93">
        <v>0</v>
      </c>
      <c r="D32" s="108">
        <f t="shared" si="2"/>
        <v>0</v>
      </c>
    </row>
    <row r="33" spans="1:4" ht="13.5" thickBot="1">
      <c r="A33" s="94" t="s">
        <v>35</v>
      </c>
      <c r="B33" s="95">
        <f>SUM(B28:B31)</f>
        <v>0</v>
      </c>
      <c r="C33" s="95">
        <f>SUM(C28:C32)</f>
        <v>2155</v>
      </c>
      <c r="D33" s="112">
        <f t="shared" si="2"/>
        <v>2155</v>
      </c>
    </row>
    <row r="34" spans="1:4" ht="14.25" thickBot="1" thickTop="1">
      <c r="A34" s="94"/>
      <c r="B34" s="86"/>
      <c r="C34" s="96"/>
      <c r="D34" s="107"/>
    </row>
    <row r="35" spans="1:4" ht="13.5" thickBot="1">
      <c r="A35" s="88" t="s">
        <v>43</v>
      </c>
      <c r="B35" s="89">
        <f>ROUND(B25-B33,2)</f>
        <v>0</v>
      </c>
      <c r="C35" s="89">
        <f>ROUND(C25-C33,2)</f>
        <v>625</v>
      </c>
      <c r="D35" s="89">
        <f>C35-B35</f>
        <v>625</v>
      </c>
    </row>
    <row r="36" spans="1:4" ht="13.5" thickBot="1">
      <c r="A36" s="85"/>
      <c r="B36" s="99"/>
      <c r="C36" s="86"/>
      <c r="D36" s="104"/>
    </row>
  </sheetData>
  <sheetProtection/>
  <mergeCells count="2">
    <mergeCell ref="A3:C3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Mattavelli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 Traversa</cp:lastModifiedBy>
  <cp:lastPrinted>2010-10-04T14:20:44Z</cp:lastPrinted>
  <dcterms:created xsi:type="dcterms:W3CDTF">2002-01-21T10:28:44Z</dcterms:created>
  <dcterms:modified xsi:type="dcterms:W3CDTF">2010-10-22T17:31:43Z</dcterms:modified>
  <cp:category/>
  <cp:version/>
  <cp:contentType/>
  <cp:contentStatus/>
</cp:coreProperties>
</file>